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lsonm\Desktop\Proofreading\"/>
    </mc:Choice>
  </mc:AlternateContent>
  <bookViews>
    <workbookView xWindow="0" yWindow="0" windowWidth="20625" windowHeight="8430"/>
  </bookViews>
  <sheets>
    <sheet name="Copper Add" sheetId="1" r:id="rId1"/>
  </sheets>
  <definedNames>
    <definedName name="_xlnm.Print_Area" localSheetId="0">'Copper Add'!$A$1:$J$30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1" l="1"/>
  <c r="C27" i="1" s="1"/>
  <c r="I27" i="1" l="1"/>
  <c r="I26" i="1"/>
  <c r="B26" i="1"/>
  <c r="C26" i="1" s="1"/>
  <c r="I25" i="1"/>
  <c r="B25" i="1"/>
  <c r="C25" i="1" s="1"/>
  <c r="I24" i="1"/>
  <c r="B24" i="1"/>
  <c r="C24" i="1" s="1"/>
  <c r="I23" i="1"/>
  <c r="B23" i="1"/>
  <c r="C23" i="1" s="1"/>
  <c r="B18" i="1"/>
</calcChain>
</file>

<file path=xl/sharedStrings.xml><?xml version="1.0" encoding="utf-8"?>
<sst xmlns="http://schemas.openxmlformats.org/spreadsheetml/2006/main" count="26" uniqueCount="24">
  <si>
    <t>User Defined</t>
  </si>
  <si>
    <t>Automatic</t>
  </si>
  <si>
    <t>To Make Copper Addition</t>
  </si>
  <si>
    <t>CALCULATION:</t>
  </si>
  <si>
    <t>Desired Addition Rate</t>
  </si>
  <si>
    <t>mg/L</t>
  </si>
  <si>
    <t>Volume Wine (L)</t>
  </si>
  <si>
    <t>Liters</t>
  </si>
  <si>
    <t>Copper % Solution</t>
  </si>
  <si>
    <t>%</t>
  </si>
  <si>
    <t>EXAMPLE:</t>
  </si>
  <si>
    <t>Copper addition</t>
  </si>
  <si>
    <t>mL</t>
  </si>
  <si>
    <t>Lab Trials
Using Trial Solution</t>
  </si>
  <si>
    <t>Enartis Copper 
Solution Strength (%)</t>
  </si>
  <si>
    <t>Copper Solution (mL)</t>
  </si>
  <si>
    <t>DI Water (mL)</t>
  </si>
  <si>
    <t>Total Volume (mL)</t>
  </si>
  <si>
    <t>mg/L Cu</t>
  </si>
  <si>
    <t>Total Volume (L)</t>
  </si>
  <si>
    <t>Enartis USA Inc.</t>
  </si>
  <si>
    <t>7795 Bell Road | Windsor, CA 95492 | Tel. +1 (707) 838 6312 | Fax + 1 (707) 838 1765 | www.enartis.com</t>
  </si>
  <si>
    <t>Trial Solution
Concentration Reduction Calculation</t>
  </si>
  <si>
    <t>For laboratory trials, it is recommended to create a dilute strength solution to add to trial volumes. This ensures proper sensory impact of copper solution.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</si>
</sst>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%"/>
    <numFmt numFmtId="168" formatCode="0.00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6"/>
      <color theme="1"/>
      <name val="Century Gothic"/>
      <family val="2"/>
    </font>
    <font>
      <sz val="10"/>
      <color theme="1"/>
      <name val="Century Gothic"/>
      <family val="2"/>
    </font>
    <font>
      <sz val="14"/>
      <color theme="1"/>
      <name val="Century Gothic"/>
      <family val="2"/>
    </font>
    <font>
      <sz val="9"/>
      <name val="Century Gothic"/>
      <family val="2"/>
    </font>
    <font>
      <b/>
      <sz val="10"/>
      <color theme="1"/>
      <name val="Century Gothic"/>
      <family val="2"/>
    </font>
    <font>
      <sz val="10"/>
      <name val="Century Gothic"/>
      <family val="2"/>
    </font>
    <font>
      <sz val="10"/>
      <color theme="0"/>
      <name val="Century Gothic"/>
      <family val="2"/>
    </font>
    <font>
      <b/>
      <sz val="14"/>
      <color theme="1"/>
      <name val="Century Gothic"/>
      <family val="2"/>
    </font>
    <font>
      <sz val="9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D6D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9" fillId="0" borderId="0" xfId="0" applyNumberFormat="1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>
      <alignment horizontal="center"/>
    </xf>
    <xf numFmtId="165" fontId="11" fillId="0" borderId="0" xfId="0" applyNumberFormat="1" applyFont="1"/>
    <xf numFmtId="0" fontId="7" fillId="0" borderId="0" xfId="0" applyFont="1"/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9" fontId="12" fillId="3" borderId="12" xfId="0" applyNumberFormat="1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/>
    <xf numFmtId="165" fontId="1" fillId="2" borderId="16" xfId="0" applyNumberFormat="1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2" borderId="22" xfId="0" applyNumberFormat="1" applyFont="1" applyFill="1" applyBorder="1" applyAlignment="1">
      <alignment horizontal="center" vertical="center" wrapText="1"/>
    </xf>
    <xf numFmtId="165" fontId="1" fillId="2" borderId="19" xfId="0" applyNumberFormat="1" applyFont="1" applyFill="1" applyBorder="1" applyAlignment="1">
      <alignment horizontal="center" vertical="center" wrapText="1"/>
    </xf>
    <xf numFmtId="168" fontId="1" fillId="7" borderId="2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6" borderId="7" xfId="0" applyFont="1" applyFill="1" applyBorder="1" applyAlignment="1">
      <alignment horizontal="center" vertical="center" wrapText="1"/>
    </xf>
    <xf numFmtId="0" fontId="10" fillId="0" borderId="0" xfId="0" applyFont="1" applyFill="1"/>
    <xf numFmtId="2" fontId="7" fillId="0" borderId="0" xfId="0" applyNumberFormat="1" applyFont="1"/>
    <xf numFmtId="0" fontId="10" fillId="2" borderId="9" xfId="0" applyFont="1" applyFill="1" applyBorder="1" applyAlignment="1">
      <alignment horizontal="center" vertical="center" wrapText="1"/>
    </xf>
    <xf numFmtId="1" fontId="7" fillId="0" borderId="0" xfId="0" applyNumberFormat="1" applyFont="1"/>
    <xf numFmtId="0" fontId="8" fillId="5" borderId="8" xfId="0" applyFont="1" applyFill="1" applyBorder="1" applyAlignment="1">
      <alignment horizontal="left" vertical="center"/>
    </xf>
    <xf numFmtId="165" fontId="13" fillId="2" borderId="10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top"/>
    </xf>
    <xf numFmtId="0" fontId="14" fillId="0" borderId="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 vertical="center" wrapText="1"/>
    </xf>
    <xf numFmtId="2" fontId="8" fillId="7" borderId="0" xfId="0" applyNumberFormat="1" applyFont="1" applyFill="1" applyBorder="1" applyAlignment="1" applyProtection="1">
      <alignment horizontal="right" vertical="center"/>
      <protection locked="0"/>
    </xf>
    <xf numFmtId="164" fontId="8" fillId="7" borderId="0" xfId="0" applyNumberFormat="1" applyFont="1" applyFill="1" applyBorder="1" applyAlignment="1" applyProtection="1">
      <alignment horizontal="right" vertical="center"/>
      <protection locked="0"/>
    </xf>
    <xf numFmtId="164" fontId="8" fillId="7" borderId="0" xfId="1" applyNumberFormat="1" applyFont="1" applyFill="1" applyBorder="1" applyAlignment="1" applyProtection="1">
      <alignment horizontal="right" vertical="center"/>
      <protection locked="0"/>
    </xf>
    <xf numFmtId="166" fontId="1" fillId="7" borderId="15" xfId="0" applyNumberFormat="1" applyFont="1" applyFill="1" applyBorder="1" applyAlignment="1" applyProtection="1">
      <alignment horizontal="center" vertical="center" wrapText="1"/>
      <protection locked="0"/>
    </xf>
    <xf numFmtId="10" fontId="1" fillId="7" borderId="15" xfId="0" applyNumberFormat="1" applyFont="1" applyFill="1" applyBorder="1" applyAlignment="1" applyProtection="1">
      <alignment horizontal="center" vertical="center" wrapText="1"/>
      <protection locked="0"/>
    </xf>
    <xf numFmtId="168" fontId="1" fillId="7" borderId="15" xfId="0" applyNumberFormat="1" applyFont="1" applyFill="1" applyBorder="1" applyAlignment="1" applyProtection="1">
      <alignment horizontal="center" vertical="center" wrapText="1"/>
      <protection locked="0"/>
    </xf>
    <xf numFmtId="1" fontId="1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17" xfId="0" applyFont="1" applyFill="1" applyBorder="1" applyAlignment="1" applyProtection="1">
      <alignment horizontal="center" vertical="center" wrapText="1"/>
      <protection locked="0"/>
    </xf>
    <xf numFmtId="0" fontId="1" fillId="7" borderId="23" xfId="0" applyFont="1" applyFill="1" applyBorder="1" applyAlignment="1" applyProtection="1">
      <alignment horizontal="center" vertical="center" wrapText="1"/>
      <protection locked="0"/>
    </xf>
    <xf numFmtId="166" fontId="8" fillId="7" borderId="3" xfId="0" applyNumberFormat="1" applyFont="1" applyFill="1" applyBorder="1" applyAlignment="1" applyProtection="1">
      <alignment horizontal="center" vertical="center" wrapText="1"/>
      <protection locked="0"/>
    </xf>
    <xf numFmtId="10" fontId="8" fillId="7" borderId="3" xfId="1" applyNumberFormat="1" applyFont="1" applyFill="1" applyBorder="1" applyAlignment="1" applyProtection="1">
      <alignment horizontal="center" vertical="center" wrapText="1"/>
      <protection locked="0"/>
    </xf>
    <xf numFmtId="0" fontId="1" fillId="7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18" xfId="0" applyNumberFormat="1" applyFont="1" applyFill="1" applyBorder="1" applyAlignment="1" applyProtection="1">
      <alignment horizontal="center" vertical="center" wrapText="1"/>
      <protection locked="0"/>
    </xf>
    <xf numFmtId="165" fontId="1" fillId="7" borderId="17" xfId="0" applyNumberFormat="1" applyFont="1" applyFill="1" applyBorder="1" applyAlignment="1" applyProtection="1">
      <alignment horizontal="center" vertical="center" wrapText="1"/>
      <protection locked="0"/>
    </xf>
    <xf numFmtId="165" fontId="1" fillId="7" borderId="20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ED6D3"/>
      <color rgb="FF9DCBDB"/>
      <color rgb="FF00AB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</xdr:colOff>
      <xdr:row>13</xdr:row>
      <xdr:rowOff>212913</xdr:rowOff>
    </xdr:from>
    <xdr:ext cx="5087803" cy="5514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xmlns="" id="{00000000-0008-0000-0000-000002000000}"/>
                </a:ext>
              </a:extLst>
            </xdr:cNvPr>
            <xdr:cNvSpPr txBox="1"/>
          </xdr:nvSpPr>
          <xdr:spPr>
            <a:xfrm>
              <a:off x="3765177" y="2644589"/>
              <a:ext cx="5087803" cy="5514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𝐿𝑖𝑡𝑒𝑟𝑠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𝑊𝑖𝑛𝑒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p>
                              <m:sSup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𝐶𝑢</m:t>
                                </m:r>
                              </m:e>
                              <m:sup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2+</m:t>
                                </m:r>
                              </m:sup>
                            </m:sSup>
                            <m:f>
                              <m:f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𝑚𝑔</m:t>
                                </m:r>
                              </m:num>
                              <m:den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1000</m:t>
                                </m:r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𝑚𝐿</m:t>
                                </m:r>
                              </m:den>
                            </m:f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𝐴𝑑𝑑𝑖𝑡𝑖𝑜𝑛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𝐷𝑒𝑠𝑖𝑟𝑒𝑑</m:t>
                            </m:r>
                          </m:e>
                        </m:d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%</m:t>
                        </m:r>
                        <m:f>
                          <m:f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𝐶𝑢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𝑆𝑜𝑙𝑢𝑡𝑖𝑜𝑛</m:t>
                            </m:r>
                          </m:num>
                          <m:den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100</m:t>
                            </m:r>
                          </m:den>
                        </m:f>
                      </m:den>
                    </m:f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×3.93=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𝑚𝐿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𝐶𝑢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𝑆𝑜𝑙𝑢𝑡𝑖𝑜𝑛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𝑡𝑜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𝐴𝑑𝑑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3765177" y="2644589"/>
              <a:ext cx="5087803" cy="5514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(𝐿𝑖𝑡𝑒𝑟𝑠 𝑊𝑖𝑛𝑒 𝑥 (〖𝐶𝑢〗^(2+)  𝑚𝑔/1000𝑚𝐿  𝐴𝑑𝑑𝑖𝑡𝑖𝑜𝑛 𝐷𝑒𝑠𝑖𝑟𝑒𝑑))/(%(𝐶𝑢 𝑆𝑜𝑙𝑢𝑡𝑖𝑜𝑛)/100)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×3.93=𝑚𝐿 𝐶𝑢 𝑆𝑜𝑙𝑢𝑡𝑖𝑜𝑛 𝑡𝑜 𝐴𝑑𝑑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4</xdr:col>
      <xdr:colOff>17243</xdr:colOff>
      <xdr:row>16</xdr:row>
      <xdr:rowOff>198910</xdr:rowOff>
    </xdr:from>
    <xdr:ext cx="5183407" cy="60119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xmlns="" id="{00000000-0008-0000-0000-000003000000}"/>
                </a:ext>
              </a:extLst>
            </xdr:cNvPr>
            <xdr:cNvSpPr txBox="1"/>
          </xdr:nvSpPr>
          <xdr:spPr>
            <a:xfrm>
              <a:off x="3789143" y="3437410"/>
              <a:ext cx="5183407" cy="6011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1,000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p>
                              <m:sSup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𝐶𝑢</m:t>
                                </m:r>
                              </m:e>
                              <m:sup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2+</m:t>
                                </m:r>
                              </m:sup>
                            </m:sSup>
                            <m:f>
                              <m:f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0.5</m:t>
                                </m:r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𝑚𝑔</m:t>
                                </m:r>
                              </m:num>
                              <m:den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1000</m:t>
                                </m:r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𝑚𝐿</m:t>
                                </m:r>
                              </m:den>
                            </m:f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𝐴𝑑𝑑𝑖𝑡𝑖𝑜𝑛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𝐷𝑒𝑠𝑖𝑟𝑒𝑑</m:t>
                            </m:r>
                          </m:e>
                        </m:d>
                      </m:num>
                      <m:den>
                        <m:f>
                          <m:f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1% 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𝐶𝑢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𝑆𝑜𝑙𝑢𝑡𝑖𝑜𝑛</m:t>
                            </m:r>
                          </m:num>
                          <m:den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100</m:t>
                            </m:r>
                          </m:den>
                        </m:f>
                      </m:den>
                    </m:f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×3.93=196.50 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𝑚𝐿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𝐶𝑢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𝑆𝑜𝑙𝑢𝑡𝑖𝑜𝑛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𝑡𝑜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𝐴𝑑𝑑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xmlns:a14="http://schemas.microsoft.com/office/drawing/2010/main" xmlns="" id="{00000000-0008-0000-0000-000003000000}"/>
                </a:ext>
              </a:extLst>
            </xdr:cNvPr>
            <xdr:cNvSpPr txBox="1"/>
          </xdr:nvSpPr>
          <xdr:spPr>
            <a:xfrm>
              <a:off x="3789143" y="3437410"/>
              <a:ext cx="5183407" cy="6011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(1,000𝐿 𝑥 (〖𝐶𝑢〗^(2+)  0.5𝑚𝑔/1000𝑚𝐿  𝐴𝑑𝑑𝑖𝑡𝑖𝑜𝑛 𝐷𝑒𝑠𝑖𝑟𝑒𝑑))/((1% 𝐶𝑢 𝑆𝑜𝑙𝑢𝑡𝑖𝑜𝑛)/100)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×3.93=196.50 𝑚𝐿 𝐶𝑢 𝑆𝑜𝑙𝑢𝑡𝑖𝑜𝑛 𝑡𝑜 𝐴𝑑𝑑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22412</xdr:colOff>
      <xdr:row>0</xdr:row>
      <xdr:rowOff>0</xdr:rowOff>
    </xdr:from>
    <xdr:ext cx="2095500" cy="828675"/>
    <xdr:pic>
      <xdr:nvPicPr>
        <xdr:cNvPr id="4" name="Immagine 9">
          <a:extLst>
            <a:ext uri="{FF2B5EF4-FFF2-40B4-BE49-F238E27FC236}">
              <a16:creationId xmlns:a16="http://schemas.microsoft.com/office/drawing/2014/main" xmlns="" id="{F8F84619-AEDB-483F-843A-1F967225F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2" y="0"/>
          <a:ext cx="20955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341778</xdr:colOff>
      <xdr:row>0</xdr:row>
      <xdr:rowOff>0</xdr:rowOff>
    </xdr:from>
    <xdr:ext cx="2638425" cy="1952625"/>
    <xdr:pic>
      <xdr:nvPicPr>
        <xdr:cNvPr id="5" name="Immagine 8">
          <a:extLst>
            <a:ext uri="{FF2B5EF4-FFF2-40B4-BE49-F238E27FC236}">
              <a16:creationId xmlns:a16="http://schemas.microsoft.com/office/drawing/2014/main" xmlns="" id="{0862B8FF-1D8C-4178-9E9B-A3ACF8BD4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8190" y="0"/>
          <a:ext cx="2638425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209550</xdr:colOff>
      <xdr:row>5</xdr:row>
      <xdr:rowOff>104775</xdr:rowOff>
    </xdr:from>
    <xdr:to>
      <xdr:col>10</xdr:col>
      <xdr:colOff>0</xdr:colOff>
      <xdr:row>10</xdr:row>
      <xdr:rowOff>30308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xmlns="" id="{9B6EDBBD-12C8-4DD6-88E5-118D479B9F7E}"/>
            </a:ext>
          </a:extLst>
        </xdr:cNvPr>
        <xdr:cNvSpPr txBox="1">
          <a:spLocks noChangeArrowheads="1"/>
        </xdr:cNvSpPr>
      </xdr:nvSpPr>
      <xdr:spPr bwMode="auto">
        <a:xfrm>
          <a:off x="209550" y="1009650"/>
          <a:ext cx="9591675" cy="830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91440" rIns="0" bIns="91440" anchor="t" upright="1"/>
        <a:lstStyle/>
        <a:p>
          <a:pPr marL="450215" marR="0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2700" b="1">
              <a:solidFill>
                <a:srgbClr val="000000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Century Gothic" panose="020B0502020202020204" pitchFamily="34" charset="0"/>
            </a:rPr>
            <a:t>COPPER SOLUTION CALCULATOR</a:t>
          </a:r>
          <a:endParaRPr lang="en-US" sz="2700"/>
        </a:p>
      </xdr:txBody>
    </xdr:sp>
    <xdr:clientData/>
  </xdr:twoCellAnchor>
  <xdr:twoCellAnchor>
    <xdr:from>
      <xdr:col>0</xdr:col>
      <xdr:colOff>304800</xdr:colOff>
      <xdr:row>5</xdr:row>
      <xdr:rowOff>144608</xdr:rowOff>
    </xdr:from>
    <xdr:to>
      <xdr:col>0</xdr:col>
      <xdr:colOff>564515</xdr:colOff>
      <xdr:row>9</xdr:row>
      <xdr:rowOff>123018</xdr:rowOff>
    </xdr:to>
    <xdr:sp macro="" textlink="">
      <xdr:nvSpPr>
        <xdr:cNvPr id="7" name="Rettangolo 4">
          <a:extLst>
            <a:ext uri="{FF2B5EF4-FFF2-40B4-BE49-F238E27FC236}">
              <a16:creationId xmlns:a16="http://schemas.microsoft.com/office/drawing/2014/main" xmlns="" id="{52501FDB-A9D3-4180-95A8-C18E946364A3}"/>
            </a:ext>
          </a:extLst>
        </xdr:cNvPr>
        <xdr:cNvSpPr/>
      </xdr:nvSpPr>
      <xdr:spPr>
        <a:xfrm>
          <a:off x="304800" y="1049483"/>
          <a:ext cx="259715" cy="702310"/>
        </a:xfrm>
        <a:prstGeom prst="rect">
          <a:avLst/>
        </a:prstGeom>
        <a:solidFill>
          <a:srgbClr val="00ACA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tabSelected="1" view="pageBreakPreview" zoomScaleNormal="100" zoomScaleSheetLayoutView="100" workbookViewId="0">
      <selection activeCell="B15" sqref="B15"/>
    </sheetView>
  </sheetViews>
  <sheetFormatPr defaultRowHeight="16.5" x14ac:dyDescent="0.3"/>
  <cols>
    <col min="1" max="4" width="14.140625" style="1" customWidth="1"/>
    <col min="5" max="7" width="15.140625" style="1" customWidth="1"/>
    <col min="8" max="10" width="15" style="1" customWidth="1"/>
    <col min="11" max="12" width="14.140625" style="1" customWidth="1"/>
    <col min="13" max="13" width="13.42578125" style="1" customWidth="1"/>
    <col min="14" max="16" width="9.140625" style="1" customWidth="1"/>
    <col min="17" max="16384" width="9.140625" style="1"/>
  </cols>
  <sheetData>
    <row r="1" spans="1:9" s="2" customFormat="1" ht="14.25" x14ac:dyDescent="0.3">
      <c r="C1" s="3"/>
      <c r="D1" s="3"/>
      <c r="E1" s="3"/>
      <c r="F1" s="3"/>
      <c r="G1" s="4"/>
      <c r="H1" s="5"/>
      <c r="I1" s="5"/>
    </row>
    <row r="2" spans="1:9" s="2" customFormat="1" ht="14.25" x14ac:dyDescent="0.3">
      <c r="C2" s="3"/>
      <c r="D2" s="3"/>
      <c r="E2" s="3"/>
      <c r="F2" s="3"/>
      <c r="G2" s="4"/>
      <c r="H2" s="5"/>
      <c r="I2" s="5"/>
    </row>
    <row r="3" spans="1:9" s="2" customFormat="1" ht="14.25" x14ac:dyDescent="0.3">
      <c r="C3" s="3"/>
      <c r="D3" s="3"/>
      <c r="E3" s="3"/>
      <c r="F3" s="3"/>
      <c r="G3" s="4"/>
      <c r="H3" s="5"/>
      <c r="I3" s="5"/>
    </row>
    <row r="4" spans="1:9" s="2" customFormat="1" ht="14.25" x14ac:dyDescent="0.3">
      <c r="C4" s="3"/>
      <c r="D4" s="3"/>
      <c r="E4" s="3"/>
      <c r="F4" s="3"/>
      <c r="G4" s="4"/>
      <c r="H4" s="5"/>
      <c r="I4" s="5"/>
    </row>
    <row r="5" spans="1:9" s="2" customFormat="1" ht="14.25" x14ac:dyDescent="0.3">
      <c r="C5" s="3"/>
      <c r="D5" s="3"/>
      <c r="E5" s="3"/>
      <c r="F5" s="3"/>
      <c r="G5" s="4"/>
      <c r="H5" s="5"/>
      <c r="I5" s="5"/>
    </row>
    <row r="6" spans="1:9" s="2" customFormat="1" ht="14.25" x14ac:dyDescent="0.3">
      <c r="C6" s="3"/>
      <c r="D6" s="3"/>
      <c r="E6" s="3"/>
      <c r="F6" s="3"/>
      <c r="G6" s="4"/>
      <c r="H6" s="5"/>
      <c r="I6" s="5"/>
    </row>
    <row r="7" spans="1:9" s="2" customFormat="1" ht="14.25" x14ac:dyDescent="0.3">
      <c r="C7" s="3"/>
      <c r="D7" s="3"/>
      <c r="E7" s="3"/>
      <c r="F7" s="3"/>
      <c r="G7" s="4"/>
      <c r="H7" s="5"/>
      <c r="I7" s="5"/>
    </row>
    <row r="8" spans="1:9" s="2" customFormat="1" ht="14.25" x14ac:dyDescent="0.3">
      <c r="C8" s="3"/>
      <c r="D8" s="3"/>
      <c r="E8" s="3"/>
      <c r="F8" s="3"/>
      <c r="G8" s="4"/>
      <c r="H8" s="5"/>
      <c r="I8" s="5"/>
    </row>
    <row r="9" spans="1:9" s="2" customFormat="1" ht="14.25" x14ac:dyDescent="0.3">
      <c r="C9" s="3"/>
      <c r="D9" s="3"/>
      <c r="E9" s="3"/>
      <c r="F9" s="3"/>
      <c r="G9" s="4"/>
      <c r="H9" s="5"/>
      <c r="I9" s="5"/>
    </row>
    <row r="10" spans="1:9" s="2" customFormat="1" ht="14.25" x14ac:dyDescent="0.3">
      <c r="C10" s="3"/>
      <c r="D10" s="3"/>
      <c r="E10" s="3"/>
      <c r="F10" s="3"/>
      <c r="G10" s="4"/>
      <c r="H10" s="5"/>
      <c r="I10" s="5"/>
    </row>
    <row r="11" spans="1:9" s="2" customFormat="1" ht="5.25" customHeight="1" thickBot="1" x14ac:dyDescent="0.35">
      <c r="C11" s="3"/>
      <c r="D11" s="3"/>
      <c r="E11" s="3"/>
      <c r="F11" s="3"/>
      <c r="G11" s="4"/>
      <c r="H11" s="5"/>
      <c r="I11" s="5"/>
    </row>
    <row r="12" spans="1:9" ht="17.25" thickBot="1" x14ac:dyDescent="0.35">
      <c r="A12" s="14" t="s">
        <v>0</v>
      </c>
      <c r="B12" s="15"/>
      <c r="C12" s="16" t="s">
        <v>1</v>
      </c>
      <c r="D12" s="17"/>
      <c r="E12" s="12"/>
      <c r="F12" s="12"/>
    </row>
    <row r="13" spans="1:9" ht="7.5" customHeight="1" thickBot="1" x14ac:dyDescent="0.35">
      <c r="E13" s="13"/>
      <c r="F13" s="13"/>
    </row>
    <row r="14" spans="1:9" x14ac:dyDescent="0.3">
      <c r="A14" s="55" t="s">
        <v>2</v>
      </c>
      <c r="B14" s="56"/>
      <c r="C14" s="57"/>
      <c r="E14" s="44" t="s">
        <v>3</v>
      </c>
      <c r="F14" s="13"/>
    </row>
    <row r="15" spans="1:9" s="11" customFormat="1" ht="31.5" customHeight="1" x14ac:dyDescent="0.25">
      <c r="A15" s="58" t="s">
        <v>4</v>
      </c>
      <c r="B15" s="59">
        <v>1.25</v>
      </c>
      <c r="C15" s="48" t="s">
        <v>5</v>
      </c>
      <c r="E15" s="42"/>
      <c r="F15" s="42"/>
    </row>
    <row r="16" spans="1:9" s="11" customFormat="1" ht="31.5" customHeight="1" x14ac:dyDescent="0.25">
      <c r="A16" s="43" t="s">
        <v>6</v>
      </c>
      <c r="B16" s="60">
        <v>0.1</v>
      </c>
      <c r="C16" s="48" t="s">
        <v>7</v>
      </c>
      <c r="E16" s="42"/>
      <c r="F16" s="42"/>
    </row>
    <row r="17" spans="1:10" s="11" customFormat="1" ht="31.5" customHeight="1" x14ac:dyDescent="0.25">
      <c r="A17" s="58" t="s">
        <v>8</v>
      </c>
      <c r="B17" s="61">
        <v>0.5</v>
      </c>
      <c r="C17" s="48" t="s">
        <v>9</v>
      </c>
      <c r="E17" s="51" t="s">
        <v>10</v>
      </c>
      <c r="F17" s="42"/>
      <c r="I17" s="45"/>
    </row>
    <row r="18" spans="1:10" s="11" customFormat="1" ht="31.5" customHeight="1" thickBot="1" x14ac:dyDescent="0.3">
      <c r="A18" s="46" t="s">
        <v>11</v>
      </c>
      <c r="B18" s="49">
        <f>((B16*(B15/1000))/(B17/100))*3.93</f>
        <v>9.8250000000000004E-2</v>
      </c>
      <c r="C18" s="50" t="s">
        <v>12</v>
      </c>
      <c r="E18" s="42"/>
      <c r="F18" s="42"/>
      <c r="I18" s="47"/>
    </row>
    <row r="19" spans="1:10" ht="17.25" thickBot="1" x14ac:dyDescent="0.35">
      <c r="E19" s="13"/>
      <c r="F19" s="13"/>
    </row>
    <row r="20" spans="1:10" ht="41.25" customHeight="1" thickBot="1" x14ac:dyDescent="0.35">
      <c r="A20" s="18" t="s">
        <v>22</v>
      </c>
      <c r="B20" s="19"/>
      <c r="C20" s="19"/>
      <c r="D20" s="20"/>
      <c r="E20" s="52" t="s">
        <v>23</v>
      </c>
      <c r="F20" s="53"/>
      <c r="G20" s="54"/>
      <c r="H20" s="18" t="s">
        <v>13</v>
      </c>
      <c r="I20" s="21"/>
      <c r="J20" s="22"/>
    </row>
    <row r="21" spans="1:10" s="11" customFormat="1" ht="33.75" customHeight="1" thickBot="1" x14ac:dyDescent="0.3">
      <c r="A21" s="23" t="s">
        <v>14</v>
      </c>
      <c r="B21" s="24"/>
      <c r="C21" s="24"/>
      <c r="D21" s="68">
        <v>0.05</v>
      </c>
      <c r="E21" s="25"/>
      <c r="F21" s="25"/>
      <c r="G21" s="26"/>
      <c r="H21" s="27" t="s">
        <v>14</v>
      </c>
      <c r="I21" s="28"/>
      <c r="J21" s="69">
        <v>5.0000000000000001E-3</v>
      </c>
    </row>
    <row r="22" spans="1:10" s="11" customFormat="1" ht="33.75" customHeight="1" x14ac:dyDescent="0.25">
      <c r="A22" s="29"/>
      <c r="B22" s="30" t="s">
        <v>15</v>
      </c>
      <c r="C22" s="30" t="s">
        <v>16</v>
      </c>
      <c r="D22" s="31" t="s">
        <v>17</v>
      </c>
      <c r="E22" s="32"/>
      <c r="F22" s="32"/>
      <c r="H22" s="29" t="s">
        <v>18</v>
      </c>
      <c r="I22" s="30" t="s">
        <v>15</v>
      </c>
      <c r="J22" s="31" t="s">
        <v>19</v>
      </c>
    </row>
    <row r="23" spans="1:10" s="35" customFormat="1" ht="26.25" customHeight="1" x14ac:dyDescent="0.3">
      <c r="A23" s="62">
        <v>0.01</v>
      </c>
      <c r="B23" s="33">
        <f>A23/$D$21*D23</f>
        <v>20</v>
      </c>
      <c r="C23" s="33">
        <f>D23-B23</f>
        <v>80</v>
      </c>
      <c r="D23" s="65">
        <v>100</v>
      </c>
      <c r="E23" s="34"/>
      <c r="F23" s="34"/>
      <c r="H23" s="70">
        <v>0.1</v>
      </c>
      <c r="I23" s="36">
        <f>(J23*(H23/1000))/($J$21)*3.93</f>
        <v>7.8600000000000007E-3</v>
      </c>
      <c r="J23" s="72">
        <v>0.1</v>
      </c>
    </row>
    <row r="24" spans="1:10" s="35" customFormat="1" ht="26.25" customHeight="1" x14ac:dyDescent="0.3">
      <c r="A24" s="62">
        <v>5.0000000000000001E-3</v>
      </c>
      <c r="B24" s="33">
        <f>A24/$D$21*D24</f>
        <v>10</v>
      </c>
      <c r="C24" s="33">
        <f t="shared" ref="C24:C26" si="0">D24-B24</f>
        <v>90</v>
      </c>
      <c r="D24" s="65">
        <v>100</v>
      </c>
      <c r="E24" s="34"/>
      <c r="F24" s="34"/>
      <c r="H24" s="70">
        <v>0.2</v>
      </c>
      <c r="I24" s="36">
        <f t="shared" ref="I24:I27" si="1">(J24*(H24/1000))/($J$21)*3.93</f>
        <v>1.5720000000000001E-2</v>
      </c>
      <c r="J24" s="72">
        <v>0.1</v>
      </c>
    </row>
    <row r="25" spans="1:10" s="35" customFormat="1" ht="26.25" customHeight="1" x14ac:dyDescent="0.3">
      <c r="A25" s="63">
        <v>1E-3</v>
      </c>
      <c r="B25" s="33">
        <f>A25/$D$21*D25</f>
        <v>2</v>
      </c>
      <c r="C25" s="33">
        <f t="shared" si="0"/>
        <v>98</v>
      </c>
      <c r="D25" s="65">
        <v>100</v>
      </c>
      <c r="E25" s="34"/>
      <c r="F25" s="34"/>
      <c r="H25" s="70">
        <v>0.3</v>
      </c>
      <c r="I25" s="36">
        <f t="shared" si="1"/>
        <v>2.3579999999999997E-2</v>
      </c>
      <c r="J25" s="72">
        <v>0.1</v>
      </c>
    </row>
    <row r="26" spans="1:10" s="35" customFormat="1" ht="26.25" customHeight="1" x14ac:dyDescent="0.3">
      <c r="A26" s="64">
        <v>5.0000000000000001E-4</v>
      </c>
      <c r="B26" s="37">
        <f>A26/$D$21*D26</f>
        <v>1</v>
      </c>
      <c r="C26" s="37">
        <f t="shared" si="0"/>
        <v>99</v>
      </c>
      <c r="D26" s="66">
        <v>100</v>
      </c>
      <c r="E26" s="38"/>
      <c r="F26" s="38"/>
      <c r="H26" s="70">
        <v>0.4</v>
      </c>
      <c r="I26" s="36">
        <f t="shared" si="1"/>
        <v>3.1440000000000003E-2</v>
      </c>
      <c r="J26" s="72">
        <v>0.1</v>
      </c>
    </row>
    <row r="27" spans="1:10" s="35" customFormat="1" ht="26.25" customHeight="1" thickBot="1" x14ac:dyDescent="0.35">
      <c r="A27" s="41">
        <v>2.5000000000000001E-4</v>
      </c>
      <c r="B27" s="39">
        <f>A27/$D$21*D27</f>
        <v>0.505</v>
      </c>
      <c r="C27" s="39">
        <f t="shared" ref="C27" si="2">D27-B27</f>
        <v>100.495</v>
      </c>
      <c r="D27" s="67">
        <v>101</v>
      </c>
      <c r="H27" s="71">
        <v>0.5</v>
      </c>
      <c r="I27" s="40">
        <f t="shared" si="1"/>
        <v>3.9300000000000002E-2</v>
      </c>
      <c r="J27" s="73">
        <v>0.1</v>
      </c>
    </row>
    <row r="28" spans="1:10" s="2" customFormat="1" ht="14.25" x14ac:dyDescent="0.3">
      <c r="B28" s="3"/>
      <c r="C28" s="3"/>
      <c r="D28" s="4"/>
      <c r="E28" s="4"/>
      <c r="F28" s="5"/>
      <c r="G28" s="5"/>
    </row>
    <row r="29" spans="1:10" s="7" customFormat="1" ht="13.5" x14ac:dyDescent="0.25">
      <c r="A29" s="6" t="s">
        <v>20</v>
      </c>
      <c r="B29" s="8"/>
      <c r="C29" s="8"/>
      <c r="D29" s="9"/>
      <c r="E29" s="9"/>
      <c r="F29" s="10"/>
      <c r="G29" s="10"/>
    </row>
    <row r="30" spans="1:10" s="7" customFormat="1" ht="13.5" x14ac:dyDescent="0.25">
      <c r="A30" s="11" t="s">
        <v>21</v>
      </c>
      <c r="B30" s="8"/>
      <c r="C30" s="8"/>
      <c r="D30" s="9"/>
      <c r="E30" s="9"/>
      <c r="F30" s="10"/>
      <c r="G30" s="10"/>
    </row>
  </sheetData>
  <sheetProtection algorithmName="SHA-512" hashValue="wfD3r2aj8zv8XSR8FuuPeF1stfDU+IZMIB6kepji0NKZ4rWUAJ1BHjbuPuqsT9ivV0+z7N4TsMf02EWdduGZhg==" saltValue="/s9aBpllxjFkoc8XZ+GXWg==" spinCount="100000" sheet="1" objects="1" scenarios="1"/>
  <mergeCells count="8">
    <mergeCell ref="A21:C21"/>
    <mergeCell ref="H21:I21"/>
    <mergeCell ref="A12:B12"/>
    <mergeCell ref="C12:D12"/>
    <mergeCell ref="A14:C14"/>
    <mergeCell ref="A20:D20"/>
    <mergeCell ref="H20:J20"/>
    <mergeCell ref="E20:G20"/>
  </mergeCells>
  <printOptions horizontalCentered="1" verticalCentered="1"/>
  <pageMargins left="0.25" right="0.25" top="0.25" bottom="0.2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Copper Add</vt:lpstr>
      <vt:lpstr>'Copper Add'!Print_Area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Matt</dc:creator>
  <cp:lastModifiedBy>Wilson Matt</cp:lastModifiedBy>
  <cp:lastPrinted>2019-10-15T23:27:13Z</cp:lastPrinted>
  <dcterms:created xsi:type="dcterms:W3CDTF">2019-10-15T18:32:15Z</dcterms:created>
  <dcterms:modified xsi:type="dcterms:W3CDTF">2019-10-15T23:29:34Z</dcterms:modified>
</cp:coreProperties>
</file>